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om13\Downloads\"/>
    </mc:Choice>
  </mc:AlternateContent>
  <xr:revisionPtr revIDLastSave="0" documentId="13_ncr:1_{4EA12E98-E0E3-4822-944B-D32795AC70CE}" xr6:coauthVersionLast="47" xr6:coauthVersionMax="47" xr10:uidLastSave="{00000000-0000-0000-0000-000000000000}"/>
  <bookViews>
    <workbookView xWindow="-120" yWindow="-120" windowWidth="29040" windowHeight="15720" activeTab="1" xr2:uid="{650E1CAC-3593-4B19-9F26-46428B800101}"/>
  </bookViews>
  <sheets>
    <sheet name="Opening page" sheetId="1" r:id="rId1"/>
    <sheet name="Examples" sheetId="2" r:id="rId2"/>
    <sheet name="Righ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2" l="1"/>
  <c r="D55" i="2"/>
  <c r="D56" i="2"/>
  <c r="D57" i="2"/>
  <c r="D58" i="2"/>
  <c r="D59" i="2"/>
  <c r="D60" i="2"/>
  <c r="D61" i="2"/>
  <c r="D62" i="2"/>
  <c r="D63" i="2"/>
  <c r="D64" i="2"/>
  <c r="D65" i="2"/>
  <c r="D66" i="2"/>
  <c r="D67" i="2"/>
  <c r="D68" i="2"/>
  <c r="D54" i="2"/>
  <c r="C55" i="2"/>
  <c r="C56" i="2"/>
  <c r="C57" i="2"/>
  <c r="C58" i="2"/>
  <c r="C59" i="2"/>
  <c r="C60" i="2"/>
  <c r="C61" i="2"/>
  <c r="C62" i="2"/>
  <c r="C63" i="2"/>
  <c r="C64" i="2"/>
  <c r="C65" i="2"/>
  <c r="C66" i="2"/>
  <c r="C67" i="2"/>
  <c r="C68" i="2"/>
  <c r="C54" i="2"/>
  <c r="C69" i="2" s="1"/>
  <c r="B69" i="2"/>
  <c r="D17" i="2"/>
  <c r="B17" i="2" s="1"/>
  <c r="B31" i="2"/>
  <c r="B19" i="2"/>
  <c r="H35" i="3"/>
  <c r="G35" i="3"/>
  <c r="F35" i="3"/>
  <c r="E35" i="3"/>
  <c r="B30" i="2"/>
  <c r="B18" i="2"/>
  <c r="B11" i="2"/>
  <c r="B16" i="2" s="1"/>
  <c r="F8" i="2"/>
  <c r="F7" i="2"/>
  <c r="B43" i="2" l="1"/>
  <c r="B47" i="2" s="1"/>
  <c r="F12" i="2"/>
  <c r="B49" i="2" s="1"/>
  <c r="B29" i="2"/>
  <c r="B21" i="2"/>
  <c r="B26" i="2" s="1"/>
  <c r="B23" i="2"/>
  <c r="B33" i="2" s="1"/>
  <c r="B35" i="2" s="1"/>
  <c r="B37" i="2" l="1"/>
  <c r="B38" i="2" s="1"/>
  <c r="F21" i="2"/>
  <c r="F22" i="2"/>
</calcChain>
</file>

<file path=xl/sharedStrings.xml><?xml version="1.0" encoding="utf-8"?>
<sst xmlns="http://schemas.openxmlformats.org/spreadsheetml/2006/main" count="117" uniqueCount="91">
  <si>
    <t>The Foundation for Common Land Payment Principles examples</t>
  </si>
  <si>
    <t>Size of common in ha</t>
  </si>
  <si>
    <t>Number of surveyors</t>
  </si>
  <si>
    <t>SFI Payments</t>
  </si>
  <si>
    <t>Annual Payment</t>
  </si>
  <si>
    <t>Annual payment</t>
  </si>
  <si>
    <t>£10.60/ha</t>
  </si>
  <si>
    <t>Commons supplement</t>
  </si>
  <si>
    <t>£7.00/ha</t>
  </si>
  <si>
    <t>Agreement payment</t>
  </si>
  <si>
    <t>Management payment</t>
  </si>
  <si>
    <t>£20/ha (up to 50ha)</t>
  </si>
  <si>
    <t>Management payement</t>
  </si>
  <si>
    <t>Total</t>
  </si>
  <si>
    <t>per year</t>
  </si>
  <si>
    <t>Number of points</t>
  </si>
  <si>
    <t>Amount per point</t>
  </si>
  <si>
    <t>Admin costs</t>
  </si>
  <si>
    <t>Payment for attending meetings</t>
  </si>
  <si>
    <t>Payment per meeting</t>
  </si>
  <si>
    <t>At 2 meetings per year this is £150</t>
  </si>
  <si>
    <t>Standard SFI Payments</t>
  </si>
  <si>
    <t>Payment for FCL digital tool</t>
  </si>
  <si>
    <t>Payment rate for FCL tool</t>
  </si>
  <si>
    <t>Contingency for future schemes</t>
  </si>
  <si>
    <t>Remainder left</t>
  </si>
  <si>
    <t>Remainder split per person per year equally</t>
  </si>
  <si>
    <t>Total payment for surveyors</t>
  </si>
  <si>
    <t>If each surveyor did 20 points then they would receive £600 each per year</t>
  </si>
  <si>
    <t>Admin and contingency for future schemes</t>
  </si>
  <si>
    <t>At this rate each commoner surveying will get</t>
  </si>
  <si>
    <t>Every other commoner would get</t>
  </si>
  <si>
    <t>(Split + surveying + meetings)</t>
  </si>
  <si>
    <t>(Split  + meetings)</t>
  </si>
  <si>
    <t xml:space="preserve">CL No: </t>
  </si>
  <si>
    <t>CL Name:</t>
  </si>
  <si>
    <t>Name of Person currently using the Rights</t>
  </si>
  <si>
    <t>Common Rights</t>
  </si>
  <si>
    <t>Followers included</t>
  </si>
  <si>
    <t>Status of Rights</t>
  </si>
  <si>
    <t>Tenure</t>
  </si>
  <si>
    <t>Notes</t>
  </si>
  <si>
    <t>Entry No</t>
  </si>
  <si>
    <t>Title</t>
  </si>
  <si>
    <t>First Name</t>
  </si>
  <si>
    <t>Surname</t>
  </si>
  <si>
    <t>Ewes</t>
  </si>
  <si>
    <t>Sheep</t>
  </si>
  <si>
    <t>Ponies</t>
  </si>
  <si>
    <t>Cows</t>
  </si>
  <si>
    <t>Active</t>
  </si>
  <si>
    <t>Non Active Farmer</t>
  </si>
  <si>
    <t>Dormant</t>
  </si>
  <si>
    <t>Owner</t>
  </si>
  <si>
    <t>Tenant</t>
  </si>
  <si>
    <t>Informal</t>
  </si>
  <si>
    <t>Totals</t>
  </si>
  <si>
    <t>Single entity Live Register</t>
  </si>
  <si>
    <t>Total number of commoners</t>
  </si>
  <si>
    <t>Landowner payment</t>
  </si>
  <si>
    <t>Percentage of remainder</t>
  </si>
  <si>
    <t>£0.60/ha + VAT</t>
  </si>
  <si>
    <t>£0.60/ha plus VAT</t>
  </si>
  <si>
    <t>£1,000 plus £50/commoner</t>
  </si>
  <si>
    <t>This example is based on a 1000 ha common with 15 members in the single entity and there being 5 surveyors within this common</t>
  </si>
  <si>
    <t>While you are welcome to alter the spreadsheet for simplicity if you change the green boxes you can personalise to your common</t>
  </si>
  <si>
    <t xml:space="preserve">SFI MOORLAND PAYMENT PRINCIPLES (MOR1) - EXAMPLES </t>
  </si>
  <si>
    <t>Will reduce in years 2 and 3 as all pre application work complete</t>
  </si>
  <si>
    <t>Example 1 - Even split after costs</t>
  </si>
  <si>
    <t>Example 2 - Split after costs alongside a Landowner payment</t>
  </si>
  <si>
    <t>Example 3 - Split by rights after costs</t>
  </si>
  <si>
    <t>Person 1</t>
  </si>
  <si>
    <t>Person 2</t>
  </si>
  <si>
    <t>Person 3</t>
  </si>
  <si>
    <t>Person 4</t>
  </si>
  <si>
    <t>Person 5</t>
  </si>
  <si>
    <t>Person 6</t>
  </si>
  <si>
    <t>Person 7</t>
  </si>
  <si>
    <t>Person 8</t>
  </si>
  <si>
    <t>Person 9</t>
  </si>
  <si>
    <t>Person 10</t>
  </si>
  <si>
    <t>Person 11</t>
  </si>
  <si>
    <t>Person 12</t>
  </si>
  <si>
    <t>Person 13</t>
  </si>
  <si>
    <t>Person 14</t>
  </si>
  <si>
    <t>Person 15</t>
  </si>
  <si>
    <t>Number of rights</t>
  </si>
  <si>
    <t>Then if this remainder is split between everyone based on the number of rights the table below can be used</t>
  </si>
  <si>
    <t>Total number</t>
  </si>
  <si>
    <t>Percentage of rights (%)</t>
  </si>
  <si>
    <t>Money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</si>
</sst>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10" x14ac:knownFonts="1">
    <font>
      <sz val="11"/>
      <color theme="1"/>
      <name val="Aptos Narrow"/>
      <family val="2"/>
      <scheme val="minor"/>
    </font>
    <font>
      <sz val="11"/>
      <color theme="1"/>
      <name val="Aptos Narrow"/>
      <family val="2"/>
      <scheme val="minor"/>
    </font>
    <font>
      <b/>
      <sz val="11"/>
      <color theme="1"/>
      <name val="Aptos Narrow"/>
      <family val="2"/>
      <scheme val="minor"/>
    </font>
    <font>
      <sz val="24"/>
      <color theme="1"/>
      <name val="Aptos Narrow"/>
      <family val="2"/>
      <scheme val="minor"/>
    </font>
    <font>
      <b/>
      <sz val="14"/>
      <color theme="1"/>
      <name val="Aptos Narrow"/>
      <family val="2"/>
      <scheme val="minor"/>
    </font>
    <font>
      <sz val="14"/>
      <color theme="1"/>
      <name val="Verdana"/>
      <family val="2"/>
    </font>
    <font>
      <b/>
      <sz val="18"/>
      <color theme="1"/>
      <name val="Verdana"/>
      <family val="2"/>
    </font>
    <font>
      <b/>
      <sz val="14"/>
      <color theme="1"/>
      <name val="Verdana"/>
      <family val="2"/>
    </font>
    <font>
      <b/>
      <i/>
      <sz val="11"/>
      <color theme="9"/>
      <name val="Aptos Narrow"/>
      <scheme val="minor"/>
    </font>
    <font>
      <sz val="8"/>
      <name val="Aptos Narrow"/>
      <family val="2"/>
      <scheme val="minor"/>
    </font>
  </fonts>
  <fills count="3">
    <fill>
      <patternFill patternType="none"/>
    </fill>
    <fill>
      <patternFill patternType="gray125"/>
    </fill>
    <fill>
      <patternFill patternType="solid">
        <fgColor rgb="FF92D05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4" fontId="0" fillId="0" borderId="0" xfId="1" applyFont="1"/>
    <xf numFmtId="0" fontId="0" fillId="0" borderId="0" xfId="0" applyAlignment="1">
      <alignment horizontal="right"/>
    </xf>
    <xf numFmtId="6" fontId="0" fillId="0" borderId="0" xfId="0" applyNumberFormat="1" applyAlignment="1">
      <alignment horizontal="right"/>
    </xf>
    <xf numFmtId="0" fontId="2" fillId="0" borderId="0" xfId="0" applyFont="1"/>
    <xf numFmtId="44" fontId="2" fillId="0" borderId="0" xfId="1" applyFont="1"/>
    <xf numFmtId="0" fontId="4" fillId="0" borderId="0" xfId="0" applyFont="1" applyAlignment="1">
      <alignment horizontal="center"/>
    </xf>
    <xf numFmtId="0" fontId="2" fillId="0" borderId="2" xfId="0" applyFont="1" applyBorder="1"/>
    <xf numFmtId="0" fontId="0" fillId="0" borderId="4" xfId="0" applyBorder="1"/>
    <xf numFmtId="0" fontId="0" fillId="0" borderId="5" xfId="0" applyBorder="1"/>
    <xf numFmtId="44" fontId="0" fillId="0" borderId="0" xfId="1" applyFont="1" applyBorder="1"/>
    <xf numFmtId="0" fontId="0" fillId="0" borderId="6" xfId="0" applyBorder="1"/>
    <xf numFmtId="0" fontId="2" fillId="0" borderId="7" xfId="0" applyFont="1" applyBorder="1"/>
    <xf numFmtId="0" fontId="2" fillId="0" borderId="5" xfId="0" applyFont="1" applyBorder="1"/>
    <xf numFmtId="0" fontId="0" fillId="0" borderId="8" xfId="0" applyBorder="1"/>
    <xf numFmtId="44" fontId="0" fillId="0" borderId="9" xfId="1" applyFont="1" applyBorder="1"/>
    <xf numFmtId="0" fontId="0" fillId="0" borderId="9" xfId="0" applyBorder="1"/>
    <xf numFmtId="0" fontId="0" fillId="0" borderId="10" xfId="0" applyBorder="1"/>
    <xf numFmtId="0" fontId="5" fillId="0" borderId="0" xfId="0" applyFont="1"/>
    <xf numFmtId="0" fontId="6" fillId="0" borderId="0" xfId="0" applyFont="1" applyAlignment="1">
      <alignment vertical="center"/>
    </xf>
    <xf numFmtId="0" fontId="7" fillId="0" borderId="0" xfId="0" applyFont="1" applyAlignment="1">
      <alignment vertical="center"/>
    </xf>
    <xf numFmtId="0" fontId="7" fillId="0" borderId="11" xfId="0" applyFont="1" applyBorder="1"/>
    <xf numFmtId="0" fontId="7" fillId="0" borderId="2" xfId="0" applyFont="1" applyBorder="1"/>
    <xf numFmtId="0" fontId="7" fillId="0" borderId="3" xfId="0" applyFont="1" applyBorder="1"/>
    <xf numFmtId="0" fontId="7" fillId="0" borderId="0" xfId="0" applyFont="1"/>
    <xf numFmtId="0" fontId="7" fillId="0" borderId="12" xfId="0" applyFont="1" applyBorder="1"/>
    <xf numFmtId="0" fontId="7" fillId="0" borderId="10" xfId="0" applyFont="1" applyBorder="1"/>
    <xf numFmtId="0" fontId="7" fillId="0" borderId="8" xfId="0" applyFont="1" applyBorder="1"/>
    <xf numFmtId="0" fontId="7" fillId="0" borderId="9" xfId="0" applyFont="1" applyBorder="1"/>
    <xf numFmtId="0" fontId="7" fillId="0" borderId="1" xfId="0" applyFont="1" applyBorder="1"/>
    <xf numFmtId="0" fontId="7" fillId="0" borderId="13" xfId="0" applyFont="1" applyBorder="1"/>
    <xf numFmtId="0" fontId="5" fillId="0" borderId="6" xfId="0" applyFont="1" applyBorder="1"/>
    <xf numFmtId="0" fontId="5" fillId="0" borderId="14" xfId="0" applyFont="1" applyBorder="1"/>
    <xf numFmtId="0" fontId="5" fillId="0" borderId="5" xfId="0" applyFont="1" applyBorder="1"/>
    <xf numFmtId="0" fontId="5" fillId="0" borderId="10" xfId="0" applyFont="1" applyBorder="1"/>
    <xf numFmtId="0" fontId="5" fillId="0" borderId="12" xfId="0" applyFont="1" applyBorder="1"/>
    <xf numFmtId="0" fontId="5" fillId="0" borderId="8" xfId="0" applyFont="1" applyBorder="1"/>
    <xf numFmtId="0" fontId="5" fillId="0" borderId="9" xfId="0" applyFont="1" applyBorder="1"/>
    <xf numFmtId="0" fontId="7" fillId="0" borderId="15" xfId="0" applyFont="1" applyBorder="1" applyAlignment="1">
      <alignment horizontal="right"/>
    </xf>
    <xf numFmtId="0" fontId="7" fillId="0" borderId="16" xfId="0" applyFont="1" applyBorder="1"/>
    <xf numFmtId="0" fontId="0" fillId="2" borderId="0" xfId="0" applyFill="1"/>
    <xf numFmtId="6" fontId="0" fillId="2" borderId="0" xfId="0" applyNumberFormat="1" applyFill="1" applyAlignment="1">
      <alignment horizontal="left"/>
    </xf>
    <xf numFmtId="9" fontId="0" fillId="2" borderId="0" xfId="0" applyNumberFormat="1" applyFill="1" applyAlignment="1">
      <alignment horizontal="left"/>
    </xf>
    <xf numFmtId="0" fontId="8" fillId="0" borderId="0" xfId="0"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1" xfId="0" applyFont="1" applyBorder="1" applyAlignment="1">
      <alignment horizontal="center" wrapText="1"/>
    </xf>
    <xf numFmtId="0" fontId="7" fillId="0" borderId="12" xfId="0" applyFont="1" applyBorder="1" applyAlignment="1">
      <alignment horizontal="center" wrapText="1"/>
    </xf>
    <xf numFmtId="0" fontId="0" fillId="0" borderId="0" xfId="0" applyAlignment="1">
      <alignment horizontal="left"/>
    </xf>
    <xf numFmtId="0" fontId="0" fillId="0" borderId="3" xfId="0" applyBorder="1" applyAlignment="1">
      <alignment horizontal="left"/>
    </xf>
    <xf numFmtId="44" fontId="0" fillId="0" borderId="3" xfId="1" applyFont="1"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0" fontId="0" fillId="0" borderId="6" xfId="0" applyBorder="1" applyAlignment="1">
      <alignment horizontal="left"/>
    </xf>
    <xf numFmtId="0" fontId="2" fillId="0" borderId="0" xfId="0" applyFont="1" applyAlignment="1">
      <alignment horizontal="left"/>
    </xf>
    <xf numFmtId="44" fontId="0" fillId="0" borderId="0" xfId="0" applyNumberFormat="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44" fontId="0" fillId="0" borderId="0" xfId="1" applyFont="1" applyAlignment="1">
      <alignment horizontal="left"/>
    </xf>
    <xf numFmtId="0" fontId="0" fillId="0" borderId="9" xfId="0" applyBorder="1" applyAlignment="1">
      <alignment horizontal="left"/>
    </xf>
    <xf numFmtId="44" fontId="0" fillId="0" borderId="9" xfId="1" applyFont="1" applyBorder="1" applyAlignment="1">
      <alignment horizontal="left"/>
    </xf>
    <xf numFmtId="0" fontId="0" fillId="0" borderId="10" xfId="0" applyBorder="1" applyAlignment="1">
      <alignment horizontal="left"/>
    </xf>
    <xf numFmtId="44" fontId="0" fillId="0" borderId="0" xfId="1" applyFont="1" applyAlignment="1">
      <alignment horizontal="left" vertical="center"/>
    </xf>
    <xf numFmtId="44" fontId="0" fillId="0" borderId="4" xfId="1" applyFont="1" applyBorder="1"/>
    <xf numFmtId="44" fontId="0" fillId="0" borderId="6" xfId="1" applyFont="1" applyBorder="1"/>
    <xf numFmtId="44" fontId="2" fillId="0" borderId="17" xfId="1" applyFont="1" applyBorder="1"/>
    <xf numFmtId="44" fontId="2" fillId="0" borderId="6" xfId="1" applyFont="1" applyBorder="1"/>
    <xf numFmtId="44" fontId="0" fillId="0" borderId="10" xfId="1" applyFont="1" applyBorder="1"/>
    <xf numFmtId="44" fontId="0" fillId="0" borderId="17" xfId="1" applyFont="1" applyBorder="1"/>
    <xf numFmtId="44" fontId="0" fillId="0" borderId="6" xfId="0" applyNumberFormat="1" applyBorder="1"/>
    <xf numFmtId="0" fontId="0" fillId="0" borderId="18" xfId="0" applyBorder="1"/>
    <xf numFmtId="0" fontId="0" fillId="0" borderId="20" xfId="0" applyBorder="1"/>
    <xf numFmtId="0" fontId="0" fillId="0" borderId="19" xfId="0" applyBorder="1"/>
    <xf numFmtId="0" fontId="0" fillId="0" borderId="21" xfId="0" applyBorder="1"/>
    <xf numFmtId="0" fontId="0" fillId="0" borderId="15" xfId="0" applyBorder="1"/>
    <xf numFmtId="0" fontId="0" fillId="0" borderId="11" xfId="0" applyBorder="1"/>
    <xf numFmtId="2" fontId="0" fillId="0" borderId="25" xfId="0" applyNumberFormat="1" applyBorder="1"/>
    <xf numFmtId="10" fontId="0" fillId="0" borderId="23" xfId="0" applyNumberFormat="1" applyBorder="1"/>
    <xf numFmtId="44" fontId="0" fillId="0" borderId="24" xfId="0" applyNumberFormat="1" applyBorder="1"/>
    <xf numFmtId="44" fontId="0" fillId="0" borderId="20" xfId="0" applyNumberFormat="1" applyBorder="1"/>
    <xf numFmtId="44" fontId="0" fillId="0" borderId="19" xfId="0" applyNumberFormat="1" applyBorder="1"/>
    <xf numFmtId="44" fontId="0" fillId="0" borderId="12" xfId="0" applyNumberFormat="1" applyBorder="1"/>
    <xf numFmtId="0" fontId="0" fillId="0" borderId="0" xfId="0" applyBorder="1"/>
    <xf numFmtId="0" fontId="0" fillId="0" borderId="0" xfId="0" applyBorder="1" applyAlignment="1">
      <alignment horizontal="left"/>
    </xf>
    <xf numFmtId="6" fontId="0" fillId="2" borderId="0" xfId="0" applyNumberFormat="1" applyFill="1" applyBorder="1" applyAlignment="1">
      <alignment horizontal="left"/>
    </xf>
    <xf numFmtId="44" fontId="2" fillId="0" borderId="0" xfId="0" applyNumberFormat="1" applyFont="1" applyBorder="1"/>
    <xf numFmtId="0" fontId="0" fillId="0" borderId="22" xfId="0" applyFill="1" applyBorder="1"/>
    <xf numFmtId="44" fontId="2" fillId="0" borderId="6"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104774</xdr:colOff>
      <xdr:row>0</xdr:row>
      <xdr:rowOff>104774</xdr:rowOff>
    </xdr:from>
    <xdr:to>
      <xdr:col>23</xdr:col>
      <xdr:colOff>486741</xdr:colOff>
      <xdr:row>8</xdr:row>
      <xdr:rowOff>171449</xdr:rowOff>
    </xdr:to>
    <xdr:pic>
      <xdr:nvPicPr>
        <xdr:cNvPr id="3" name="Picture 2">
          <a:extLst>
            <a:ext uri="{FF2B5EF4-FFF2-40B4-BE49-F238E27FC236}">
              <a16:creationId xmlns:a16="http://schemas.microsoft.com/office/drawing/2014/main" id="{4A7DE7D5-CDB5-148A-83DD-333C5BF23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29574" y="104774"/>
          <a:ext cx="6477967" cy="1590675"/>
        </a:xfrm>
        <a:prstGeom prst="rect">
          <a:avLst/>
        </a:prstGeom>
      </xdr:spPr>
    </xdr:pic>
    <xdr:clientData/>
  </xdr:twoCellAnchor>
  <xdr:twoCellAnchor>
    <xdr:from>
      <xdr:col>0</xdr:col>
      <xdr:colOff>371475</xdr:colOff>
      <xdr:row>2</xdr:row>
      <xdr:rowOff>142875</xdr:rowOff>
    </xdr:from>
    <xdr:to>
      <xdr:col>11</xdr:col>
      <xdr:colOff>466725</xdr:colOff>
      <xdr:row>25</xdr:row>
      <xdr:rowOff>161925</xdr:rowOff>
    </xdr:to>
    <xdr:sp macro="" textlink="">
      <xdr:nvSpPr>
        <xdr:cNvPr id="4" name="TextBox 3">
          <a:extLst>
            <a:ext uri="{FF2B5EF4-FFF2-40B4-BE49-F238E27FC236}">
              <a16:creationId xmlns:a16="http://schemas.microsoft.com/office/drawing/2014/main" id="{DC4CF1C1-23E4-A24E-2F40-311421D065F3}"/>
            </a:ext>
          </a:extLst>
        </xdr:cNvPr>
        <xdr:cNvSpPr txBox="1"/>
      </xdr:nvSpPr>
      <xdr:spPr>
        <a:xfrm>
          <a:off x="371475" y="523875"/>
          <a:ext cx="6800850" cy="4400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solidFill>
                <a:sysClr val="windowText" lastClr="000000"/>
              </a:solidFill>
              <a:effectLst/>
              <a:latin typeface="+mn-lt"/>
              <a:ea typeface="+mn-ea"/>
              <a:cs typeface="+mn-cs"/>
            </a:rPr>
            <a:t>Disclaimer - These are examples provided by the Foundation for Common Land (FCL) on possible ways to divide up the money that comes in from SFI Moorland. FCL can't provide advice on what any commons association should do in any specific situation, and it is up to you to use these examples responsibly. There is no precedence on how to divide up the money and the main thing to note is that it is up to you to decide how to do this. </a:t>
          </a:r>
        </a:p>
        <a:p>
          <a:endParaRPr lang="en-GB" sz="1800">
            <a:solidFill>
              <a:sysClr val="windowText" lastClr="000000"/>
            </a:solidFill>
            <a:effectLst/>
            <a:latin typeface="+mn-lt"/>
            <a:ea typeface="+mn-ea"/>
            <a:cs typeface="+mn-cs"/>
          </a:endParaRPr>
        </a:p>
        <a:p>
          <a:r>
            <a:rPr lang="en-GB" sz="1800">
              <a:solidFill>
                <a:sysClr val="windowText" lastClr="000000"/>
              </a:solidFill>
              <a:effectLst/>
              <a:latin typeface="+mn-lt"/>
              <a:ea typeface="+mn-ea"/>
              <a:cs typeface="+mn-cs"/>
            </a:rPr>
            <a:t>There are</a:t>
          </a:r>
          <a:r>
            <a:rPr lang="en-GB" sz="1800" baseline="0">
              <a:solidFill>
                <a:sysClr val="windowText" lastClr="000000"/>
              </a:solidFill>
              <a:effectLst/>
              <a:latin typeface="+mn-lt"/>
              <a:ea typeface="+mn-ea"/>
              <a:cs typeface="+mn-cs"/>
            </a:rPr>
            <a:t> formulas in the columns so you can change areas and numbers to reflect the area you are in. These examples have been done based on dividing the remaining money equally at the end. If you wish to divide based on rights or another factor then you can still use this excel worksheet but you will need to decide on how to do the division by rights. </a:t>
          </a:r>
        </a:p>
        <a:p>
          <a:endParaRPr lang="en-GB" sz="1800" baseline="0">
            <a:solidFill>
              <a:sysClr val="windowText" lastClr="000000"/>
            </a:solidFill>
            <a:effectLst/>
            <a:latin typeface="+mn-lt"/>
            <a:ea typeface="+mn-ea"/>
            <a:cs typeface="+mn-cs"/>
          </a:endParaRPr>
        </a:p>
        <a:p>
          <a:r>
            <a:rPr lang="en-GB" sz="1800" baseline="0">
              <a:solidFill>
                <a:sysClr val="windowText" lastClr="000000"/>
              </a:solidFill>
              <a:effectLst/>
              <a:latin typeface="+mn-lt"/>
              <a:ea typeface="+mn-ea"/>
              <a:cs typeface="+mn-cs"/>
            </a:rPr>
            <a:t>If you wish to divide by rights then please see the sheet called rights for a location to enter all the rights there are to be divided.</a:t>
          </a:r>
          <a:endParaRPr lang="en-GB" sz="18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6E3A-1696-4643-A89D-F6FF84BA27EC}">
  <dimension ref="A1:M2"/>
  <sheetViews>
    <sheetView workbookViewId="0">
      <selection activeCell="L29" sqref="L29"/>
    </sheetView>
  </sheetViews>
  <sheetFormatPr defaultColWidth="8.85546875" defaultRowHeight="15" x14ac:dyDescent="0.25"/>
  <sheetData>
    <row r="1" spans="1:13" x14ac:dyDescent="0.25">
      <c r="A1" s="45" t="s">
        <v>0</v>
      </c>
      <c r="B1" s="45"/>
      <c r="C1" s="45"/>
      <c r="D1" s="45"/>
      <c r="E1" s="45"/>
      <c r="F1" s="45"/>
      <c r="G1" s="45"/>
      <c r="H1" s="45"/>
      <c r="I1" s="45"/>
      <c r="J1" s="45"/>
      <c r="K1" s="45"/>
      <c r="L1" s="45"/>
      <c r="M1" s="45"/>
    </row>
    <row r="2" spans="1:13" x14ac:dyDescent="0.25">
      <c r="A2" s="45"/>
      <c r="B2" s="45"/>
      <c r="C2" s="45"/>
      <c r="D2" s="45"/>
      <c r="E2" s="45"/>
      <c r="F2" s="45"/>
      <c r="G2" s="45"/>
      <c r="H2" s="45"/>
      <c r="I2" s="45"/>
      <c r="J2" s="45"/>
      <c r="K2" s="45"/>
      <c r="L2" s="45"/>
      <c r="M2" s="45"/>
    </row>
  </sheetData>
  <mergeCells count="1">
    <mergeCell ref="A1:M2"/>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4013-353A-42D6-8F01-40FA19F57885}">
  <dimension ref="A1:N71"/>
  <sheetViews>
    <sheetView tabSelected="1" workbookViewId="0">
      <selection activeCell="E34" sqref="E34"/>
    </sheetView>
  </sheetViews>
  <sheetFormatPr defaultColWidth="8.85546875" defaultRowHeight="15" x14ac:dyDescent="0.25"/>
  <cols>
    <col min="1" max="1" width="44" customWidth="1"/>
    <col min="2" max="2" width="16.7109375" customWidth="1"/>
    <col min="3" max="4" width="23.42578125" customWidth="1"/>
    <col min="5" max="5" width="42.28515625" customWidth="1"/>
    <col min="6" max="6" width="23.42578125" customWidth="1"/>
    <col min="7" max="7" width="27.42578125" style="1" customWidth="1"/>
    <col min="8" max="8" width="9.42578125" customWidth="1"/>
    <col min="9" max="9" width="21.85546875" bestFit="1" customWidth="1"/>
    <col min="10" max="10" width="18.28515625" bestFit="1" customWidth="1"/>
    <col min="11" max="11" width="13.42578125" customWidth="1"/>
    <col min="12" max="12" width="21.42578125" bestFit="1" customWidth="1"/>
    <col min="13" max="13" width="18.28515625" style="2" bestFit="1" customWidth="1"/>
    <col min="14" max="14" width="12.42578125" customWidth="1"/>
  </cols>
  <sheetData>
    <row r="1" spans="1:14" ht="15" customHeight="1" x14ac:dyDescent="0.3">
      <c r="A1" s="46" t="s">
        <v>66</v>
      </c>
      <c r="B1" s="46"/>
      <c r="C1" s="46"/>
      <c r="D1" s="46"/>
      <c r="E1" s="46"/>
      <c r="F1" s="46"/>
      <c r="G1" s="46"/>
      <c r="H1" s="44"/>
      <c r="I1" s="44"/>
      <c r="J1" s="44"/>
      <c r="K1" s="44"/>
      <c r="L1" s="44"/>
      <c r="M1" s="44"/>
      <c r="N1" s="44"/>
    </row>
    <row r="2" spans="1:14" ht="15" customHeight="1" x14ac:dyDescent="0.3">
      <c r="A2" s="44"/>
      <c r="B2" s="44"/>
      <c r="C2" s="44"/>
      <c r="D2" s="44"/>
      <c r="E2" s="44"/>
      <c r="F2" s="44"/>
      <c r="G2" s="44"/>
      <c r="H2" s="44"/>
      <c r="I2" s="44"/>
      <c r="J2" s="44"/>
      <c r="K2" s="44"/>
      <c r="L2" s="44"/>
      <c r="M2" s="44"/>
      <c r="N2" s="44"/>
    </row>
    <row r="3" spans="1:14" ht="15" customHeight="1" x14ac:dyDescent="0.3">
      <c r="A3" s="46" t="s">
        <v>64</v>
      </c>
      <c r="B3" s="46"/>
      <c r="C3" s="46"/>
      <c r="D3" s="46"/>
      <c r="E3" s="46"/>
      <c r="F3" s="46"/>
      <c r="G3" s="46"/>
      <c r="H3" s="46"/>
      <c r="I3" s="46"/>
      <c r="J3" s="6"/>
      <c r="K3" s="6"/>
      <c r="L3" s="6"/>
      <c r="M3" s="6"/>
      <c r="N3" s="6"/>
    </row>
    <row r="4" spans="1:14" x14ac:dyDescent="0.25">
      <c r="A4" s="43" t="s">
        <v>65</v>
      </c>
    </row>
    <row r="5" spans="1:14" x14ac:dyDescent="0.25">
      <c r="A5" s="43"/>
    </row>
    <row r="6" spans="1:14" x14ac:dyDescent="0.25">
      <c r="E6" s="4" t="s">
        <v>3</v>
      </c>
      <c r="F6" s="5"/>
      <c r="G6" s="4"/>
      <c r="I6" s="4" t="s">
        <v>21</v>
      </c>
      <c r="J6" s="2"/>
      <c r="K6" s="4"/>
    </row>
    <row r="7" spans="1:14" x14ac:dyDescent="0.25">
      <c r="A7" t="s">
        <v>1</v>
      </c>
      <c r="B7" s="40">
        <v>1000</v>
      </c>
      <c r="E7" t="s">
        <v>4</v>
      </c>
      <c r="F7" s="1">
        <f>10.6*B7</f>
        <v>10600</v>
      </c>
      <c r="G7"/>
      <c r="I7" t="s">
        <v>5</v>
      </c>
      <c r="J7" s="2" t="s">
        <v>6</v>
      </c>
    </row>
    <row r="8" spans="1:14" x14ac:dyDescent="0.25">
      <c r="A8" t="s">
        <v>58</v>
      </c>
      <c r="B8" s="40">
        <v>15</v>
      </c>
      <c r="E8" t="s">
        <v>7</v>
      </c>
      <c r="F8" s="1">
        <f>7*B7</f>
        <v>7000</v>
      </c>
      <c r="G8"/>
      <c r="I8" t="s">
        <v>7</v>
      </c>
      <c r="J8" s="2" t="s">
        <v>8</v>
      </c>
    </row>
    <row r="9" spans="1:14" x14ac:dyDescent="0.25">
      <c r="A9" t="s">
        <v>2</v>
      </c>
      <c r="B9" s="40">
        <v>5</v>
      </c>
      <c r="E9" t="s">
        <v>9</v>
      </c>
      <c r="F9" s="1">
        <v>272</v>
      </c>
      <c r="G9"/>
      <c r="I9" t="s">
        <v>9</v>
      </c>
      <c r="J9" s="3">
        <v>272</v>
      </c>
    </row>
    <row r="10" spans="1:14" x14ac:dyDescent="0.25">
      <c r="E10" t="s">
        <v>12</v>
      </c>
      <c r="F10" s="1">
        <v>1000</v>
      </c>
      <c r="G10"/>
      <c r="I10" t="s">
        <v>10</v>
      </c>
      <c r="J10" s="2" t="s">
        <v>11</v>
      </c>
    </row>
    <row r="11" spans="1:14" x14ac:dyDescent="0.25">
      <c r="A11" t="s">
        <v>15</v>
      </c>
      <c r="B11">
        <f>B7/10</f>
        <v>100</v>
      </c>
      <c r="F11" s="1"/>
      <c r="G11"/>
    </row>
    <row r="12" spans="1:14" x14ac:dyDescent="0.25">
      <c r="E12" t="s">
        <v>13</v>
      </c>
      <c r="F12" s="1">
        <f>SUM(F7:F10)</f>
        <v>18872</v>
      </c>
      <c r="G12" t="s">
        <v>14</v>
      </c>
    </row>
    <row r="14" spans="1:14" ht="15.75" thickBot="1" x14ac:dyDescent="0.3"/>
    <row r="15" spans="1:14" x14ac:dyDescent="0.25">
      <c r="A15" s="7" t="s">
        <v>68</v>
      </c>
      <c r="B15" s="67"/>
      <c r="C15" s="53"/>
      <c r="D15" s="53"/>
      <c r="E15" s="53"/>
      <c r="F15" s="53"/>
      <c r="G15" s="54"/>
      <c r="H15" s="53"/>
      <c r="I15" s="53"/>
      <c r="J15" s="53"/>
      <c r="K15" s="55"/>
    </row>
    <row r="16" spans="1:14" x14ac:dyDescent="0.25">
      <c r="A16" s="9" t="s">
        <v>27</v>
      </c>
      <c r="B16" s="68">
        <f>B11*D16</f>
        <v>3000</v>
      </c>
      <c r="C16" s="52" t="s">
        <v>16</v>
      </c>
      <c r="D16" s="41">
        <v>30</v>
      </c>
      <c r="E16" s="52" t="s">
        <v>28</v>
      </c>
      <c r="F16" s="52"/>
      <c r="G16" s="56"/>
      <c r="H16" s="52"/>
      <c r="I16" s="52"/>
      <c r="J16" s="52"/>
      <c r="K16" s="57"/>
    </row>
    <row r="17" spans="1:11" x14ac:dyDescent="0.25">
      <c r="A17" s="9" t="s">
        <v>17</v>
      </c>
      <c r="B17" s="68">
        <f>D17</f>
        <v>1750</v>
      </c>
      <c r="C17" s="52" t="s">
        <v>63</v>
      </c>
      <c r="D17" s="66">
        <f>1000+(50*B8)</f>
        <v>1750</v>
      </c>
      <c r="E17" s="52" t="s">
        <v>67</v>
      </c>
      <c r="F17" s="52"/>
      <c r="G17" s="56"/>
      <c r="H17" s="52"/>
      <c r="I17" s="52"/>
      <c r="J17" s="52"/>
      <c r="K17" s="57"/>
    </row>
    <row r="18" spans="1:11" x14ac:dyDescent="0.25">
      <c r="A18" s="9" t="s">
        <v>18</v>
      </c>
      <c r="B18" s="68">
        <f>(D18*2)*B8</f>
        <v>2250</v>
      </c>
      <c r="C18" s="52" t="s">
        <v>19</v>
      </c>
      <c r="D18" s="41">
        <v>75</v>
      </c>
      <c r="E18" s="52" t="s">
        <v>20</v>
      </c>
      <c r="F18" s="52"/>
      <c r="G18" s="56"/>
      <c r="H18" s="52"/>
      <c r="I18" s="52"/>
      <c r="J18" s="52"/>
      <c r="K18" s="57"/>
    </row>
    <row r="19" spans="1:11" x14ac:dyDescent="0.25">
      <c r="A19" s="9" t="s">
        <v>22</v>
      </c>
      <c r="B19" s="68">
        <f>0.72*B7</f>
        <v>720</v>
      </c>
      <c r="C19" s="52" t="s">
        <v>23</v>
      </c>
      <c r="D19" s="52" t="s">
        <v>61</v>
      </c>
      <c r="E19" s="52"/>
      <c r="F19" s="52"/>
      <c r="G19" s="56"/>
      <c r="H19" s="52"/>
      <c r="I19" s="52"/>
      <c r="J19" s="52"/>
      <c r="K19" s="57"/>
    </row>
    <row r="20" spans="1:11" x14ac:dyDescent="0.25">
      <c r="A20" s="9" t="s">
        <v>24</v>
      </c>
      <c r="B20" s="68">
        <v>2000</v>
      </c>
      <c r="C20" s="52"/>
      <c r="D20" s="52"/>
      <c r="E20" s="52"/>
      <c r="F20" s="52"/>
      <c r="G20" s="56"/>
      <c r="H20" s="52"/>
      <c r="I20" s="52"/>
      <c r="J20" s="52"/>
      <c r="K20" s="57"/>
    </row>
    <row r="21" spans="1:11" x14ac:dyDescent="0.25">
      <c r="A21" s="12" t="s">
        <v>13</v>
      </c>
      <c r="B21" s="69">
        <f>SUM(B16:B20)</f>
        <v>9720</v>
      </c>
      <c r="C21" s="52"/>
      <c r="D21" s="52"/>
      <c r="E21" s="58" t="s">
        <v>30</v>
      </c>
      <c r="F21" s="59">
        <f>B26+600+150</f>
        <v>1360.1333333333332</v>
      </c>
      <c r="G21" s="56" t="s">
        <v>32</v>
      </c>
      <c r="H21" s="52"/>
      <c r="I21" s="52"/>
      <c r="J21" s="52"/>
      <c r="K21" s="57"/>
    </row>
    <row r="22" spans="1:11" x14ac:dyDescent="0.25">
      <c r="A22" s="9"/>
      <c r="B22" s="68"/>
      <c r="C22" s="52"/>
      <c r="D22" s="52"/>
      <c r="E22" s="58" t="s">
        <v>31</v>
      </c>
      <c r="F22" s="59">
        <f>B26+150</f>
        <v>760.13333333333333</v>
      </c>
      <c r="G22" s="56" t="s">
        <v>33</v>
      </c>
      <c r="H22" s="52"/>
      <c r="I22" s="52"/>
      <c r="J22" s="52"/>
      <c r="K22" s="57"/>
    </row>
    <row r="23" spans="1:11" x14ac:dyDescent="0.25">
      <c r="A23" s="13" t="s">
        <v>25</v>
      </c>
      <c r="B23" s="70">
        <f>F12-B21</f>
        <v>9152</v>
      </c>
      <c r="C23" s="52"/>
      <c r="D23" s="52"/>
      <c r="E23" s="52"/>
      <c r="F23" s="52"/>
      <c r="G23" s="56"/>
      <c r="H23" s="52"/>
      <c r="I23" s="52"/>
      <c r="J23" s="52"/>
      <c r="K23" s="57"/>
    </row>
    <row r="24" spans="1:11" x14ac:dyDescent="0.25">
      <c r="A24" s="9"/>
      <c r="B24" s="68"/>
      <c r="C24" s="52"/>
      <c r="D24" s="52"/>
      <c r="E24" s="52"/>
      <c r="F24" s="52"/>
      <c r="G24" s="56"/>
      <c r="H24" s="52"/>
      <c r="I24" s="52"/>
      <c r="J24" s="52"/>
      <c r="K24" s="57"/>
    </row>
    <row r="25" spans="1:11" x14ac:dyDescent="0.25">
      <c r="A25" s="9"/>
      <c r="B25" s="68"/>
      <c r="C25" s="52"/>
      <c r="D25" s="52"/>
      <c r="E25" s="52"/>
      <c r="F25" s="52"/>
      <c r="G25" s="56"/>
      <c r="H25" s="52"/>
      <c r="I25" s="52"/>
      <c r="J25" s="52"/>
      <c r="K25" s="57"/>
    </row>
    <row r="26" spans="1:11" ht="15.75" thickBot="1" x14ac:dyDescent="0.3">
      <c r="A26" s="14" t="s">
        <v>26</v>
      </c>
      <c r="B26" s="71">
        <f>(F12-B21)/B8</f>
        <v>610.13333333333333</v>
      </c>
      <c r="C26" s="60"/>
      <c r="D26" s="60"/>
      <c r="E26" s="60"/>
      <c r="F26" s="60"/>
      <c r="G26" s="60"/>
      <c r="H26" s="60"/>
      <c r="I26" s="60"/>
      <c r="J26" s="60"/>
      <c r="K26" s="61"/>
    </row>
    <row r="27" spans="1:11" ht="15.75" thickBot="1" x14ac:dyDescent="0.3">
      <c r="C27" s="52"/>
      <c r="D27" s="52"/>
      <c r="E27" s="52"/>
      <c r="F27" s="52"/>
      <c r="G27" s="62"/>
      <c r="H27" s="52"/>
      <c r="I27" s="52"/>
      <c r="J27" s="52"/>
      <c r="K27" s="52"/>
    </row>
    <row r="28" spans="1:11" x14ac:dyDescent="0.25">
      <c r="A28" s="7" t="s">
        <v>69</v>
      </c>
      <c r="B28" s="8"/>
      <c r="C28" s="53"/>
      <c r="D28" s="53"/>
      <c r="E28" s="53"/>
      <c r="F28" s="53"/>
      <c r="G28" s="54"/>
      <c r="H28" s="53"/>
      <c r="I28" s="53"/>
      <c r="J28" s="53"/>
      <c r="K28" s="55"/>
    </row>
    <row r="29" spans="1:11" x14ac:dyDescent="0.25">
      <c r="A29" s="9" t="s">
        <v>27</v>
      </c>
      <c r="B29" s="68">
        <f>B11*D16</f>
        <v>3000</v>
      </c>
      <c r="C29" s="52" t="s">
        <v>16</v>
      </c>
      <c r="D29" s="41">
        <v>30</v>
      </c>
      <c r="E29" s="52" t="s">
        <v>28</v>
      </c>
      <c r="F29" s="52"/>
      <c r="G29" s="56"/>
      <c r="H29" s="52"/>
      <c r="I29" s="52"/>
      <c r="J29" s="52"/>
      <c r="K29" s="57"/>
    </row>
    <row r="30" spans="1:11" x14ac:dyDescent="0.25">
      <c r="A30" s="9" t="s">
        <v>18</v>
      </c>
      <c r="B30" s="68">
        <f>(D30*2)*B8</f>
        <v>2250</v>
      </c>
      <c r="C30" s="52" t="s">
        <v>19</v>
      </c>
      <c r="D30" s="41">
        <v>75</v>
      </c>
      <c r="E30" s="52" t="s">
        <v>20</v>
      </c>
      <c r="F30" s="52"/>
      <c r="G30" s="56"/>
      <c r="H30" s="52"/>
      <c r="I30" s="52"/>
      <c r="J30" s="52"/>
      <c r="K30" s="57"/>
    </row>
    <row r="31" spans="1:11" x14ac:dyDescent="0.25">
      <c r="A31" s="9" t="s">
        <v>22</v>
      </c>
      <c r="B31" s="68">
        <f>0.72*B7</f>
        <v>720</v>
      </c>
      <c r="C31" s="52" t="s">
        <v>23</v>
      </c>
      <c r="D31" s="52" t="s">
        <v>62</v>
      </c>
      <c r="E31" s="52"/>
      <c r="F31" s="52"/>
      <c r="G31" s="56"/>
      <c r="H31" s="52"/>
      <c r="I31" s="52"/>
      <c r="J31" s="52"/>
      <c r="K31" s="57"/>
    </row>
    <row r="32" spans="1:11" x14ac:dyDescent="0.25">
      <c r="A32" s="9" t="s">
        <v>29</v>
      </c>
      <c r="B32" s="68">
        <v>4000</v>
      </c>
      <c r="C32" s="52"/>
      <c r="D32" s="52"/>
      <c r="E32" s="52"/>
      <c r="F32" s="52"/>
      <c r="G32" s="56"/>
      <c r="H32" s="52"/>
      <c r="I32" s="52"/>
      <c r="J32" s="52"/>
      <c r="K32" s="57"/>
    </row>
    <row r="33" spans="1:11" x14ac:dyDescent="0.25">
      <c r="A33" s="12" t="s">
        <v>13</v>
      </c>
      <c r="B33" s="72">
        <f>SUM(B29:B32)</f>
        <v>9970</v>
      </c>
      <c r="C33" s="52"/>
      <c r="D33" s="52"/>
      <c r="E33" s="52"/>
      <c r="F33" s="52"/>
      <c r="G33" s="56"/>
      <c r="H33" s="52"/>
      <c r="I33" s="52"/>
      <c r="J33" s="52"/>
      <c r="K33" s="57"/>
    </row>
    <row r="34" spans="1:11" x14ac:dyDescent="0.25">
      <c r="A34" s="9"/>
      <c r="B34" s="68"/>
      <c r="C34" s="52"/>
      <c r="D34" s="52"/>
      <c r="E34" s="52"/>
      <c r="F34" s="52"/>
      <c r="G34" s="56"/>
      <c r="H34" s="52"/>
      <c r="I34" s="52"/>
      <c r="J34" s="52"/>
      <c r="K34" s="57"/>
    </row>
    <row r="35" spans="1:11" x14ac:dyDescent="0.25">
      <c r="A35" s="13" t="s">
        <v>25</v>
      </c>
      <c r="B35" s="70">
        <f>F12-B33</f>
        <v>8902</v>
      </c>
      <c r="C35" s="52"/>
      <c r="D35" s="52"/>
      <c r="E35" s="52"/>
      <c r="F35" s="52"/>
      <c r="G35" s="56"/>
      <c r="H35" s="52"/>
      <c r="I35" s="52"/>
      <c r="J35" s="52"/>
      <c r="K35" s="57"/>
    </row>
    <row r="36" spans="1:11" x14ac:dyDescent="0.25">
      <c r="A36" s="9"/>
      <c r="B36" s="68"/>
      <c r="C36" s="52"/>
      <c r="D36" s="52"/>
      <c r="E36" s="52"/>
      <c r="F36" s="52"/>
      <c r="G36" s="56"/>
      <c r="H36" s="52"/>
      <c r="I36" s="52"/>
      <c r="J36" s="52"/>
      <c r="K36" s="57"/>
    </row>
    <row r="37" spans="1:11" x14ac:dyDescent="0.25">
      <c r="A37" s="9" t="s">
        <v>59</v>
      </c>
      <c r="B37" s="68">
        <f>D37*B35</f>
        <v>1335.3</v>
      </c>
      <c r="C37" s="52" t="s">
        <v>60</v>
      </c>
      <c r="D37" s="42">
        <v>0.15</v>
      </c>
      <c r="E37" s="52"/>
      <c r="F37" s="52"/>
      <c r="G37" s="56"/>
      <c r="H37" s="52"/>
      <c r="I37" s="52"/>
      <c r="J37" s="52"/>
      <c r="K37" s="57"/>
    </row>
    <row r="38" spans="1:11" x14ac:dyDescent="0.25">
      <c r="A38" t="s">
        <v>26</v>
      </c>
      <c r="B38" s="73">
        <f>(B35-B37)/B8</f>
        <v>504.44666666666666</v>
      </c>
      <c r="C38" s="52"/>
      <c r="D38" s="52"/>
      <c r="E38" s="52"/>
      <c r="F38" s="52"/>
      <c r="G38" s="56"/>
      <c r="H38" s="52"/>
      <c r="I38" s="52"/>
      <c r="J38" s="52"/>
      <c r="K38" s="57"/>
    </row>
    <row r="39" spans="1:11" ht="15.75" thickBot="1" x14ac:dyDescent="0.3">
      <c r="A39" s="14"/>
      <c r="B39" s="17"/>
      <c r="C39" s="63"/>
      <c r="D39" s="63"/>
      <c r="E39" s="63"/>
      <c r="F39" s="63"/>
      <c r="G39" s="64"/>
      <c r="H39" s="63"/>
      <c r="I39" s="63"/>
      <c r="J39" s="63"/>
      <c r="K39" s="65"/>
    </row>
    <row r="40" spans="1:11" ht="15.75" thickBot="1" x14ac:dyDescent="0.3">
      <c r="C40" s="52"/>
      <c r="D40" s="52"/>
      <c r="E40" s="52"/>
      <c r="F40" s="52"/>
      <c r="G40" s="62"/>
      <c r="H40" s="52"/>
      <c r="I40" s="52"/>
      <c r="J40" s="52"/>
      <c r="K40" s="52"/>
    </row>
    <row r="41" spans="1:11" x14ac:dyDescent="0.25">
      <c r="A41" s="7" t="s">
        <v>70</v>
      </c>
      <c r="B41" s="8"/>
      <c r="C41" s="53"/>
      <c r="D41" s="53"/>
      <c r="E41" s="53"/>
      <c r="F41" s="53"/>
      <c r="G41" s="54"/>
      <c r="H41" s="53"/>
      <c r="I41" s="53"/>
      <c r="J41" s="53"/>
      <c r="K41" s="55"/>
    </row>
    <row r="42" spans="1:11" x14ac:dyDescent="0.25">
      <c r="A42" s="9"/>
      <c r="B42" s="11"/>
      <c r="C42" s="87"/>
      <c r="D42" s="87"/>
      <c r="E42" s="87"/>
      <c r="F42" s="87"/>
      <c r="G42" s="56"/>
      <c r="H42" s="87"/>
      <c r="I42" s="87"/>
      <c r="J42" s="87"/>
      <c r="K42" s="57"/>
    </row>
    <row r="43" spans="1:11" x14ac:dyDescent="0.25">
      <c r="A43" s="9" t="s">
        <v>27</v>
      </c>
      <c r="B43" s="68">
        <f>D43*B11</f>
        <v>3000</v>
      </c>
      <c r="C43" s="87" t="s">
        <v>16</v>
      </c>
      <c r="D43" s="88">
        <v>30</v>
      </c>
      <c r="E43" s="87" t="s">
        <v>28</v>
      </c>
      <c r="F43" s="87"/>
      <c r="G43" s="56"/>
      <c r="H43" s="87"/>
      <c r="I43" s="87"/>
      <c r="J43" s="87"/>
      <c r="K43" s="57"/>
    </row>
    <row r="44" spans="1:11" x14ac:dyDescent="0.25">
      <c r="A44" s="9" t="s">
        <v>18</v>
      </c>
      <c r="B44" s="68">
        <v>2250</v>
      </c>
      <c r="C44" s="87" t="s">
        <v>19</v>
      </c>
      <c r="D44" s="88">
        <v>75</v>
      </c>
      <c r="E44" s="87" t="s">
        <v>20</v>
      </c>
      <c r="F44" s="87"/>
      <c r="G44" s="56"/>
      <c r="H44" s="87"/>
      <c r="I44" s="87"/>
      <c r="J44" s="87"/>
      <c r="K44" s="57"/>
    </row>
    <row r="45" spans="1:11" x14ac:dyDescent="0.25">
      <c r="A45" s="9" t="s">
        <v>22</v>
      </c>
      <c r="B45" s="68">
        <v>720</v>
      </c>
      <c r="C45" s="87" t="s">
        <v>23</v>
      </c>
      <c r="D45" s="87" t="s">
        <v>62</v>
      </c>
      <c r="E45" s="87"/>
      <c r="F45" s="87"/>
      <c r="G45" s="56"/>
      <c r="H45" s="87"/>
      <c r="I45" s="87"/>
      <c r="J45" s="87"/>
      <c r="K45" s="57"/>
    </row>
    <row r="46" spans="1:11" ht="15.75" thickBot="1" x14ac:dyDescent="0.3">
      <c r="A46" s="14" t="s">
        <v>29</v>
      </c>
      <c r="B46" s="71">
        <v>4000</v>
      </c>
      <c r="C46" s="87"/>
      <c r="D46" s="87"/>
      <c r="E46" s="87"/>
      <c r="F46" s="87"/>
      <c r="G46" s="56"/>
      <c r="H46" s="87"/>
      <c r="I46" s="87"/>
      <c r="J46" s="87"/>
      <c r="K46" s="57"/>
    </row>
    <row r="47" spans="1:11" x14ac:dyDescent="0.25">
      <c r="A47" s="13" t="s">
        <v>13</v>
      </c>
      <c r="B47" s="73">
        <f>SUM(B43:B46)</f>
        <v>9970</v>
      </c>
      <c r="C47" s="86"/>
      <c r="D47" s="86"/>
      <c r="E47" s="86"/>
      <c r="F47" s="86"/>
      <c r="G47" s="10"/>
      <c r="H47" s="86"/>
      <c r="I47" s="86"/>
      <c r="J47" s="86"/>
      <c r="K47" s="11"/>
    </row>
    <row r="48" spans="1:11" x14ac:dyDescent="0.25">
      <c r="A48" s="9"/>
      <c r="B48" s="11"/>
      <c r="C48" s="86"/>
      <c r="D48" s="86"/>
      <c r="E48" s="86"/>
      <c r="F48" s="86"/>
      <c r="G48" s="10"/>
      <c r="H48" s="86"/>
      <c r="I48" s="86"/>
      <c r="J48" s="86"/>
      <c r="K48" s="11"/>
    </row>
    <row r="49" spans="1:11" x14ac:dyDescent="0.25">
      <c r="A49" s="13" t="s">
        <v>25</v>
      </c>
      <c r="B49" s="91">
        <f>F12-B47</f>
        <v>8902</v>
      </c>
      <c r="C49" s="86"/>
      <c r="D49" s="86"/>
      <c r="E49" s="86"/>
      <c r="F49" s="86"/>
      <c r="G49" s="10"/>
      <c r="H49" s="86"/>
      <c r="I49" s="86"/>
      <c r="J49" s="86"/>
      <c r="K49" s="11"/>
    </row>
    <row r="50" spans="1:11" x14ac:dyDescent="0.25">
      <c r="A50" s="13"/>
      <c r="B50" s="89"/>
      <c r="C50" s="86"/>
      <c r="D50" s="86"/>
      <c r="E50" s="86"/>
      <c r="F50" s="86"/>
      <c r="G50" s="10"/>
      <c r="H50" s="86"/>
      <c r="I50" s="86"/>
      <c r="J50" s="86"/>
      <c r="K50" s="11"/>
    </row>
    <row r="51" spans="1:11" x14ac:dyDescent="0.25">
      <c r="A51" s="13" t="s">
        <v>87</v>
      </c>
      <c r="B51" s="89"/>
      <c r="C51" s="86"/>
      <c r="D51" s="86"/>
      <c r="E51" s="86"/>
      <c r="F51" s="86"/>
      <c r="G51" s="10"/>
      <c r="H51" s="86"/>
      <c r="I51" s="86"/>
      <c r="J51" s="86"/>
      <c r="K51" s="11"/>
    </row>
    <row r="52" spans="1:11" ht="15.75" thickBot="1" x14ac:dyDescent="0.3">
      <c r="A52" s="9"/>
      <c r="B52" s="16"/>
      <c r="C52" s="86"/>
      <c r="D52" s="86"/>
      <c r="E52" s="86"/>
      <c r="F52" s="86"/>
      <c r="G52" s="10"/>
      <c r="H52" s="86"/>
      <c r="I52" s="86"/>
      <c r="J52" s="86"/>
      <c r="K52" s="11"/>
    </row>
    <row r="53" spans="1:11" ht="15.75" thickBot="1" x14ac:dyDescent="0.3">
      <c r="A53" s="14"/>
      <c r="B53" s="14" t="s">
        <v>86</v>
      </c>
      <c r="C53" s="78" t="s">
        <v>89</v>
      </c>
      <c r="D53" s="79" t="s">
        <v>90</v>
      </c>
      <c r="E53" s="86"/>
      <c r="F53" s="86"/>
      <c r="G53" s="10"/>
      <c r="H53" s="86"/>
      <c r="I53" s="86"/>
      <c r="J53" s="86"/>
      <c r="K53" s="11"/>
    </row>
    <row r="54" spans="1:11" x14ac:dyDescent="0.25">
      <c r="A54" s="77" t="s">
        <v>71</v>
      </c>
      <c r="B54" s="77">
        <v>160</v>
      </c>
      <c r="C54" s="81">
        <f>B54/B$69</f>
        <v>5.5172413793103448E-2</v>
      </c>
      <c r="D54" s="82">
        <f>B$49*C54</f>
        <v>491.14482758620687</v>
      </c>
      <c r="E54" s="86"/>
      <c r="F54" s="86"/>
      <c r="G54" s="10"/>
      <c r="H54" s="86"/>
      <c r="I54" s="86"/>
      <c r="J54" s="86"/>
      <c r="K54" s="11"/>
    </row>
    <row r="55" spans="1:11" x14ac:dyDescent="0.25">
      <c r="A55" s="75" t="s">
        <v>72</v>
      </c>
      <c r="B55" s="75">
        <v>500</v>
      </c>
      <c r="C55" s="81">
        <f t="shared" ref="C55:C68" si="0">B55/B$69</f>
        <v>0.17241379310344829</v>
      </c>
      <c r="D55" s="83">
        <f t="shared" ref="D55:D68" si="1">B$49*C55</f>
        <v>1534.8275862068967</v>
      </c>
      <c r="E55" s="86"/>
      <c r="F55" s="86"/>
      <c r="G55" s="10"/>
      <c r="H55" s="86"/>
      <c r="I55" s="86"/>
      <c r="J55" s="86"/>
      <c r="K55" s="11"/>
    </row>
    <row r="56" spans="1:11" x14ac:dyDescent="0.25">
      <c r="A56" s="75" t="s">
        <v>73</v>
      </c>
      <c r="B56" s="75">
        <v>345</v>
      </c>
      <c r="C56" s="81">
        <f t="shared" si="0"/>
        <v>0.11896551724137931</v>
      </c>
      <c r="D56" s="83">
        <f t="shared" si="1"/>
        <v>1059.0310344827587</v>
      </c>
      <c r="E56" s="86"/>
      <c r="F56" s="86"/>
      <c r="G56" s="10"/>
      <c r="H56" s="86"/>
      <c r="I56" s="86"/>
      <c r="J56" s="86"/>
      <c r="K56" s="11"/>
    </row>
    <row r="57" spans="1:11" x14ac:dyDescent="0.25">
      <c r="A57" s="75" t="s">
        <v>74</v>
      </c>
      <c r="B57" s="75">
        <v>100</v>
      </c>
      <c r="C57" s="81">
        <f t="shared" si="0"/>
        <v>3.4482758620689655E-2</v>
      </c>
      <c r="D57" s="83">
        <f t="shared" si="1"/>
        <v>306.9655172413793</v>
      </c>
      <c r="E57" s="86"/>
      <c r="F57" s="86"/>
      <c r="G57" s="10"/>
      <c r="H57" s="86"/>
      <c r="I57" s="86"/>
      <c r="J57" s="86"/>
      <c r="K57" s="11"/>
    </row>
    <row r="58" spans="1:11" x14ac:dyDescent="0.25">
      <c r="A58" s="75" t="s">
        <v>75</v>
      </c>
      <c r="B58" s="75">
        <v>50</v>
      </c>
      <c r="C58" s="81">
        <f t="shared" si="0"/>
        <v>1.7241379310344827E-2</v>
      </c>
      <c r="D58" s="83">
        <f t="shared" si="1"/>
        <v>153.48275862068965</v>
      </c>
      <c r="E58" s="86"/>
      <c r="F58" s="86"/>
      <c r="G58" s="10"/>
      <c r="H58" s="86"/>
      <c r="I58" s="86"/>
      <c r="J58" s="86"/>
      <c r="K58" s="11"/>
    </row>
    <row r="59" spans="1:11" x14ac:dyDescent="0.25">
      <c r="A59" s="75" t="s">
        <v>76</v>
      </c>
      <c r="B59" s="75">
        <v>750</v>
      </c>
      <c r="C59" s="81">
        <f t="shared" si="0"/>
        <v>0.25862068965517243</v>
      </c>
      <c r="D59" s="83">
        <f t="shared" si="1"/>
        <v>2302.2413793103451</v>
      </c>
      <c r="E59" s="86"/>
      <c r="F59" s="86"/>
      <c r="G59" s="10"/>
      <c r="H59" s="86"/>
      <c r="I59" s="86"/>
      <c r="J59" s="86"/>
      <c r="K59" s="11"/>
    </row>
    <row r="60" spans="1:11" x14ac:dyDescent="0.25">
      <c r="A60" s="75" t="s">
        <v>77</v>
      </c>
      <c r="B60" s="75">
        <v>150</v>
      </c>
      <c r="C60" s="81">
        <f t="shared" si="0"/>
        <v>5.1724137931034482E-2</v>
      </c>
      <c r="D60" s="83">
        <f t="shared" si="1"/>
        <v>460.44827586206895</v>
      </c>
      <c r="E60" s="86"/>
      <c r="F60" s="86"/>
      <c r="G60" s="10"/>
      <c r="H60" s="86"/>
      <c r="I60" s="86"/>
      <c r="J60" s="86"/>
      <c r="K60" s="11"/>
    </row>
    <row r="61" spans="1:11" x14ac:dyDescent="0.25">
      <c r="A61" s="75" t="s">
        <v>78</v>
      </c>
      <c r="B61" s="75">
        <v>200</v>
      </c>
      <c r="C61" s="81">
        <f t="shared" si="0"/>
        <v>6.8965517241379309E-2</v>
      </c>
      <c r="D61" s="83">
        <f t="shared" si="1"/>
        <v>613.93103448275861</v>
      </c>
      <c r="E61" s="86"/>
      <c r="F61" s="86"/>
      <c r="G61" s="10"/>
      <c r="H61" s="86"/>
      <c r="I61" s="86"/>
      <c r="J61" s="86"/>
      <c r="K61" s="11"/>
    </row>
    <row r="62" spans="1:11" x14ac:dyDescent="0.25">
      <c r="A62" s="75" t="s">
        <v>79</v>
      </c>
      <c r="B62" s="75">
        <v>70</v>
      </c>
      <c r="C62" s="81">
        <f t="shared" si="0"/>
        <v>2.4137931034482758E-2</v>
      </c>
      <c r="D62" s="83">
        <f t="shared" si="1"/>
        <v>214.87586206896552</v>
      </c>
      <c r="E62" s="86"/>
      <c r="F62" s="86"/>
      <c r="G62" s="10"/>
      <c r="H62" s="86"/>
      <c r="I62" s="86"/>
      <c r="J62" s="86"/>
      <c r="K62" s="11"/>
    </row>
    <row r="63" spans="1:11" x14ac:dyDescent="0.25">
      <c r="A63" s="75" t="s">
        <v>80</v>
      </c>
      <c r="B63" s="75">
        <v>50</v>
      </c>
      <c r="C63" s="81">
        <f t="shared" si="0"/>
        <v>1.7241379310344827E-2</v>
      </c>
      <c r="D63" s="83">
        <f t="shared" si="1"/>
        <v>153.48275862068965</v>
      </c>
      <c r="E63" s="86"/>
      <c r="F63" s="86"/>
      <c r="G63" s="10"/>
      <c r="H63" s="86"/>
      <c r="I63" s="86"/>
      <c r="J63" s="86"/>
      <c r="K63" s="11"/>
    </row>
    <row r="64" spans="1:11" x14ac:dyDescent="0.25">
      <c r="A64" s="75" t="s">
        <v>81</v>
      </c>
      <c r="B64" s="75">
        <v>50</v>
      </c>
      <c r="C64" s="81">
        <f t="shared" si="0"/>
        <v>1.7241379310344827E-2</v>
      </c>
      <c r="D64" s="83">
        <f t="shared" si="1"/>
        <v>153.48275862068965</v>
      </c>
      <c r="E64" s="86"/>
      <c r="F64" s="86"/>
      <c r="G64" s="10"/>
      <c r="H64" s="86"/>
      <c r="I64" s="86"/>
      <c r="J64" s="86"/>
      <c r="K64" s="11"/>
    </row>
    <row r="65" spans="1:11" x14ac:dyDescent="0.25">
      <c r="A65" s="75" t="s">
        <v>82</v>
      </c>
      <c r="B65" s="75">
        <v>25</v>
      </c>
      <c r="C65" s="81">
        <f t="shared" si="0"/>
        <v>8.6206896551724137E-3</v>
      </c>
      <c r="D65" s="83">
        <f t="shared" si="1"/>
        <v>76.741379310344826</v>
      </c>
      <c r="E65" s="86"/>
      <c r="F65" s="86"/>
      <c r="G65" s="10"/>
      <c r="H65" s="86"/>
      <c r="I65" s="86"/>
      <c r="J65" s="86"/>
      <c r="K65" s="11"/>
    </row>
    <row r="66" spans="1:11" x14ac:dyDescent="0.25">
      <c r="A66" s="75" t="s">
        <v>83</v>
      </c>
      <c r="B66" s="75">
        <v>200</v>
      </c>
      <c r="C66" s="81">
        <f t="shared" si="0"/>
        <v>6.8965517241379309E-2</v>
      </c>
      <c r="D66" s="83">
        <f t="shared" si="1"/>
        <v>613.93103448275861</v>
      </c>
      <c r="E66" s="86"/>
      <c r="F66" s="86"/>
      <c r="G66" s="10"/>
      <c r="H66" s="86"/>
      <c r="I66" s="86"/>
      <c r="J66" s="86"/>
      <c r="K66" s="11"/>
    </row>
    <row r="67" spans="1:11" x14ac:dyDescent="0.25">
      <c r="A67" s="75" t="s">
        <v>84</v>
      </c>
      <c r="B67" s="75">
        <v>125</v>
      </c>
      <c r="C67" s="81">
        <f t="shared" si="0"/>
        <v>4.3103448275862072E-2</v>
      </c>
      <c r="D67" s="83">
        <f t="shared" si="1"/>
        <v>383.70689655172418</v>
      </c>
      <c r="E67" s="86"/>
      <c r="F67" s="86"/>
      <c r="G67" s="10"/>
      <c r="H67" s="86"/>
      <c r="I67" s="86"/>
      <c r="J67" s="86"/>
      <c r="K67" s="11"/>
    </row>
    <row r="68" spans="1:11" ht="15.75" thickBot="1" x14ac:dyDescent="0.3">
      <c r="A68" s="76" t="s">
        <v>85</v>
      </c>
      <c r="B68" s="76">
        <v>125</v>
      </c>
      <c r="C68" s="81">
        <f t="shared" si="0"/>
        <v>4.3103448275862072E-2</v>
      </c>
      <c r="D68" s="84">
        <f t="shared" si="1"/>
        <v>383.70689655172418</v>
      </c>
      <c r="E68" s="86"/>
      <c r="F68" s="86"/>
      <c r="G68" s="10"/>
      <c r="H68" s="86"/>
      <c r="I68" s="86"/>
      <c r="J68" s="86"/>
      <c r="K68" s="11"/>
    </row>
    <row r="69" spans="1:11" ht="15.75" thickBot="1" x14ac:dyDescent="0.3">
      <c r="A69" s="90" t="s">
        <v>88</v>
      </c>
      <c r="B69" s="74">
        <f>SUM(B54:B68)</f>
        <v>2900</v>
      </c>
      <c r="C69" s="80">
        <f>SUM(C54:C68)</f>
        <v>1.0000000000000002</v>
      </c>
      <c r="D69" s="85">
        <f>SUM(D54:D68)</f>
        <v>8902.0000000000018</v>
      </c>
      <c r="E69" s="86"/>
      <c r="F69" s="86"/>
      <c r="G69" s="10"/>
      <c r="H69" s="86"/>
      <c r="I69" s="86"/>
      <c r="J69" s="86"/>
      <c r="K69" s="11"/>
    </row>
    <row r="70" spans="1:11" x14ac:dyDescent="0.25">
      <c r="A70" s="9"/>
      <c r="B70" s="86"/>
      <c r="C70" s="86"/>
      <c r="D70" s="86"/>
      <c r="E70" s="86"/>
      <c r="F70" s="86"/>
      <c r="G70" s="10"/>
      <c r="H70" s="86"/>
      <c r="I70" s="86"/>
      <c r="J70" s="86"/>
      <c r="K70" s="11"/>
    </row>
    <row r="71" spans="1:11" ht="15.75" thickBot="1" x14ac:dyDescent="0.3">
      <c r="A71" s="14"/>
      <c r="B71" s="16"/>
      <c r="C71" s="16"/>
      <c r="D71" s="16"/>
      <c r="E71" s="16"/>
      <c r="F71" s="16"/>
      <c r="G71" s="15"/>
      <c r="H71" s="16"/>
      <c r="I71" s="16"/>
      <c r="J71" s="16"/>
      <c r="K71" s="17"/>
    </row>
  </sheetData>
  <mergeCells count="3">
    <mergeCell ref="C26:K26"/>
    <mergeCell ref="A3:I3"/>
    <mergeCell ref="A1:G1"/>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6314B-DE4B-45A5-A20C-CDED31990C61}">
  <dimension ref="A1:P35"/>
  <sheetViews>
    <sheetView workbookViewId="0">
      <selection activeCell="C5" sqref="C5"/>
    </sheetView>
  </sheetViews>
  <sheetFormatPr defaultColWidth="10.85546875" defaultRowHeight="18" x14ac:dyDescent="0.25"/>
  <cols>
    <col min="1" max="1" width="15" style="18" bestFit="1" customWidth="1"/>
    <col min="2" max="2" width="8.42578125" style="18" bestFit="1" customWidth="1"/>
    <col min="3" max="3" width="69.42578125" style="18" bestFit="1" customWidth="1"/>
    <col min="4" max="4" width="27.42578125" style="18" bestFit="1" customWidth="1"/>
    <col min="5" max="5" width="12.42578125" style="18" bestFit="1" customWidth="1"/>
    <col min="6" max="6" width="11.140625" style="18" bestFit="1" customWidth="1"/>
    <col min="7" max="7" width="16.42578125" style="18" bestFit="1" customWidth="1"/>
    <col min="8" max="8" width="9.7109375" style="18" bestFit="1" customWidth="1"/>
    <col min="9" max="9" width="31.28515625" style="18" bestFit="1" customWidth="1"/>
    <col min="10" max="10" width="11.140625" style="18" bestFit="1" customWidth="1"/>
    <col min="11" max="11" width="30.85546875" style="18" bestFit="1" customWidth="1"/>
    <col min="12" max="12" width="15.140625" style="18" bestFit="1" customWidth="1"/>
    <col min="13" max="13" width="11.7109375" style="18" bestFit="1" customWidth="1"/>
    <col min="14" max="14" width="12.42578125" style="18" bestFit="1" customWidth="1"/>
    <col min="15" max="15" width="15.140625" style="18" bestFit="1" customWidth="1"/>
    <col min="16" max="16" width="10.42578125" style="18" bestFit="1" customWidth="1"/>
    <col min="17" max="256" width="8.85546875" style="18" customWidth="1"/>
    <col min="257" max="16384" width="10.85546875" style="18"/>
  </cols>
  <sheetData>
    <row r="1" spans="1:16" ht="23.25" thickBot="1" x14ac:dyDescent="0.3">
      <c r="C1" s="24" t="s">
        <v>57</v>
      </c>
      <c r="D1" s="19"/>
      <c r="E1" s="20" t="s">
        <v>34</v>
      </c>
      <c r="F1" s="20"/>
      <c r="G1" s="20" t="s">
        <v>35</v>
      </c>
    </row>
    <row r="2" spans="1:16" s="24" customFormat="1" ht="18.75" thickBot="1" x14ac:dyDescent="0.3">
      <c r="A2" s="21"/>
      <c r="B2" s="21"/>
      <c r="C2" s="22" t="s">
        <v>36</v>
      </c>
      <c r="D2" s="23"/>
      <c r="E2" s="47" t="s">
        <v>37</v>
      </c>
      <c r="F2" s="48"/>
      <c r="G2" s="48"/>
      <c r="H2" s="49"/>
      <c r="I2" s="50" t="s">
        <v>38</v>
      </c>
      <c r="J2" s="47" t="s">
        <v>39</v>
      </c>
      <c r="K2" s="48"/>
      <c r="L2" s="49"/>
      <c r="M2" s="47" t="s">
        <v>40</v>
      </c>
      <c r="N2" s="48"/>
      <c r="O2" s="49"/>
      <c r="P2" s="21" t="s">
        <v>41</v>
      </c>
    </row>
    <row r="3" spans="1:16" s="24" customFormat="1" ht="18.75" thickBot="1" x14ac:dyDescent="0.3">
      <c r="A3" s="25" t="s">
        <v>42</v>
      </c>
      <c r="B3" s="25" t="s">
        <v>43</v>
      </c>
      <c r="C3" s="26" t="s">
        <v>44</v>
      </c>
      <c r="D3" s="25" t="s">
        <v>45</v>
      </c>
      <c r="E3" s="27" t="s">
        <v>46</v>
      </c>
      <c r="F3" s="28" t="s">
        <v>47</v>
      </c>
      <c r="G3" s="28" t="s">
        <v>48</v>
      </c>
      <c r="H3" s="26" t="s">
        <v>49</v>
      </c>
      <c r="I3" s="51"/>
      <c r="J3" s="27" t="s">
        <v>50</v>
      </c>
      <c r="K3" s="28" t="s">
        <v>51</v>
      </c>
      <c r="L3" s="26" t="s">
        <v>52</v>
      </c>
      <c r="M3" s="29" t="s">
        <v>53</v>
      </c>
      <c r="N3" s="30" t="s">
        <v>54</v>
      </c>
      <c r="O3" s="30" t="s">
        <v>55</v>
      </c>
      <c r="P3" s="25"/>
    </row>
    <row r="4" spans="1:16" x14ac:dyDescent="0.25">
      <c r="A4" s="31"/>
      <c r="B4" s="32"/>
      <c r="D4" s="32"/>
      <c r="E4" s="33"/>
      <c r="H4" s="31"/>
      <c r="J4" s="33"/>
      <c r="L4" s="31"/>
      <c r="M4" s="31"/>
      <c r="N4" s="31"/>
      <c r="O4" s="31"/>
      <c r="P4" s="32"/>
    </row>
    <row r="5" spans="1:16" x14ac:dyDescent="0.25">
      <c r="A5" s="31"/>
      <c r="B5" s="32"/>
      <c r="D5" s="32"/>
      <c r="E5" s="33"/>
      <c r="H5" s="31"/>
      <c r="J5" s="33"/>
      <c r="L5" s="31"/>
      <c r="M5" s="31"/>
      <c r="N5" s="31"/>
      <c r="O5" s="31"/>
      <c r="P5" s="32"/>
    </row>
    <row r="6" spans="1:16" x14ac:dyDescent="0.25">
      <c r="A6" s="31"/>
      <c r="B6" s="32"/>
      <c r="D6" s="32"/>
      <c r="E6" s="33"/>
      <c r="H6" s="31"/>
      <c r="J6" s="33"/>
      <c r="L6" s="31"/>
      <c r="M6" s="31"/>
      <c r="N6" s="31"/>
      <c r="O6" s="31"/>
      <c r="P6" s="32"/>
    </row>
    <row r="7" spans="1:16" x14ac:dyDescent="0.25">
      <c r="A7" s="31"/>
      <c r="B7" s="32"/>
      <c r="D7" s="32"/>
      <c r="E7" s="33"/>
      <c r="H7" s="31"/>
      <c r="J7" s="33"/>
      <c r="L7" s="31"/>
      <c r="M7" s="31"/>
      <c r="N7" s="31"/>
      <c r="O7" s="31"/>
      <c r="P7" s="32"/>
    </row>
    <row r="8" spans="1:16" x14ac:dyDescent="0.25">
      <c r="A8" s="31"/>
      <c r="B8" s="32"/>
      <c r="D8" s="32"/>
      <c r="E8" s="33"/>
      <c r="H8" s="31"/>
      <c r="J8" s="33"/>
      <c r="L8" s="31"/>
      <c r="M8" s="31"/>
      <c r="N8" s="31"/>
      <c r="O8" s="31"/>
      <c r="P8" s="32"/>
    </row>
    <row r="9" spans="1:16" x14ac:dyDescent="0.25">
      <c r="A9" s="31"/>
      <c r="B9" s="32"/>
      <c r="D9" s="32"/>
      <c r="E9" s="33"/>
      <c r="H9" s="31"/>
      <c r="J9" s="33"/>
      <c r="L9" s="31"/>
      <c r="M9" s="31"/>
      <c r="N9" s="31"/>
      <c r="O9" s="31"/>
      <c r="P9" s="32"/>
    </row>
    <row r="10" spans="1:16" x14ac:dyDescent="0.25">
      <c r="A10" s="31"/>
      <c r="B10" s="32"/>
      <c r="D10" s="32"/>
      <c r="E10" s="33"/>
      <c r="H10" s="31"/>
      <c r="J10" s="33"/>
      <c r="L10" s="31"/>
      <c r="M10" s="31"/>
      <c r="N10" s="31"/>
      <c r="O10" s="31"/>
      <c r="P10" s="32"/>
    </row>
    <row r="11" spans="1:16" x14ac:dyDescent="0.25">
      <c r="A11" s="31"/>
      <c r="B11" s="32"/>
      <c r="D11" s="32"/>
      <c r="E11" s="33"/>
      <c r="H11" s="31"/>
      <c r="J11" s="33"/>
      <c r="L11" s="31"/>
      <c r="M11" s="31"/>
      <c r="N11" s="31"/>
      <c r="O11" s="31"/>
      <c r="P11" s="32"/>
    </row>
    <row r="12" spans="1:16" x14ac:dyDescent="0.25">
      <c r="A12" s="31"/>
      <c r="B12" s="32"/>
      <c r="D12" s="32"/>
      <c r="E12" s="33"/>
      <c r="H12" s="31"/>
      <c r="J12" s="33"/>
      <c r="L12" s="31"/>
      <c r="M12" s="31"/>
      <c r="N12" s="31"/>
      <c r="O12" s="31"/>
      <c r="P12" s="32"/>
    </row>
    <row r="13" spans="1:16" x14ac:dyDescent="0.25">
      <c r="A13" s="31"/>
      <c r="B13" s="32"/>
      <c r="D13" s="32"/>
      <c r="E13" s="33"/>
      <c r="H13" s="31"/>
      <c r="J13" s="33"/>
      <c r="L13" s="31"/>
      <c r="M13" s="31"/>
      <c r="N13" s="31"/>
      <c r="O13" s="31"/>
      <c r="P13" s="32"/>
    </row>
    <row r="14" spans="1:16" x14ac:dyDescent="0.25">
      <c r="A14" s="31"/>
      <c r="B14" s="32"/>
      <c r="D14" s="32"/>
      <c r="E14" s="33"/>
      <c r="H14" s="31"/>
      <c r="J14" s="33"/>
      <c r="L14" s="31"/>
      <c r="M14" s="31"/>
      <c r="N14" s="31"/>
      <c r="O14" s="31"/>
      <c r="P14" s="32"/>
    </row>
    <row r="15" spans="1:16" x14ac:dyDescent="0.25">
      <c r="A15" s="31"/>
      <c r="B15" s="32"/>
      <c r="D15" s="32"/>
      <c r="E15" s="33"/>
      <c r="H15" s="31"/>
      <c r="J15" s="33"/>
      <c r="L15" s="31"/>
      <c r="M15" s="31"/>
      <c r="N15" s="31"/>
      <c r="O15" s="31"/>
      <c r="P15" s="32"/>
    </row>
    <row r="16" spans="1:16" x14ac:dyDescent="0.25">
      <c r="A16" s="31"/>
      <c r="B16" s="32"/>
      <c r="D16" s="32"/>
      <c r="E16" s="33"/>
      <c r="H16" s="31"/>
      <c r="J16" s="33"/>
      <c r="L16" s="31"/>
      <c r="M16" s="31"/>
      <c r="N16" s="31"/>
      <c r="O16" s="31"/>
      <c r="P16" s="32"/>
    </row>
    <row r="17" spans="1:16" x14ac:dyDescent="0.25">
      <c r="A17" s="31"/>
      <c r="B17" s="32"/>
      <c r="D17" s="32"/>
      <c r="E17" s="33"/>
      <c r="H17" s="31"/>
      <c r="J17" s="33"/>
      <c r="L17" s="31"/>
      <c r="M17" s="31"/>
      <c r="N17" s="31"/>
      <c r="O17" s="31"/>
      <c r="P17" s="32"/>
    </row>
    <row r="18" spans="1:16" x14ac:dyDescent="0.25">
      <c r="A18" s="31"/>
      <c r="B18" s="32"/>
      <c r="D18" s="32"/>
      <c r="E18" s="33"/>
      <c r="H18" s="31"/>
      <c r="J18" s="33"/>
      <c r="L18" s="31"/>
      <c r="M18" s="31"/>
      <c r="N18" s="31"/>
      <c r="O18" s="31"/>
      <c r="P18" s="32"/>
    </row>
    <row r="19" spans="1:16" x14ac:dyDescent="0.25">
      <c r="A19" s="31"/>
      <c r="B19" s="32"/>
      <c r="D19" s="32"/>
      <c r="E19" s="33"/>
      <c r="H19" s="31"/>
      <c r="J19" s="33"/>
      <c r="L19" s="31"/>
      <c r="M19" s="31"/>
      <c r="N19" s="31"/>
      <c r="O19" s="31"/>
      <c r="P19" s="32"/>
    </row>
    <row r="20" spans="1:16" x14ac:dyDescent="0.25">
      <c r="A20" s="31"/>
      <c r="B20" s="32"/>
      <c r="D20" s="32"/>
      <c r="E20" s="33"/>
      <c r="H20" s="31"/>
      <c r="J20" s="33"/>
      <c r="L20" s="31"/>
      <c r="M20" s="31"/>
      <c r="N20" s="31"/>
      <c r="O20" s="31"/>
      <c r="P20" s="32"/>
    </row>
    <row r="21" spans="1:16" x14ac:dyDescent="0.25">
      <c r="A21" s="31"/>
      <c r="B21" s="32"/>
      <c r="D21" s="32"/>
      <c r="E21" s="33"/>
      <c r="H21" s="31"/>
      <c r="J21" s="33"/>
      <c r="L21" s="31"/>
      <c r="M21" s="31"/>
      <c r="N21" s="31"/>
      <c r="O21" s="31"/>
      <c r="P21" s="32"/>
    </row>
    <row r="22" spans="1:16" x14ac:dyDescent="0.25">
      <c r="A22" s="31"/>
      <c r="B22" s="32"/>
      <c r="D22" s="32"/>
      <c r="E22" s="33"/>
      <c r="H22" s="31"/>
      <c r="J22" s="33"/>
      <c r="L22" s="31"/>
      <c r="M22" s="31"/>
      <c r="N22" s="31"/>
      <c r="O22" s="31"/>
      <c r="P22" s="32"/>
    </row>
    <row r="23" spans="1:16" x14ac:dyDescent="0.25">
      <c r="A23" s="31"/>
      <c r="B23" s="32"/>
      <c r="D23" s="32"/>
      <c r="E23" s="33"/>
      <c r="H23" s="31"/>
      <c r="J23" s="33"/>
      <c r="L23" s="31"/>
      <c r="M23" s="31"/>
      <c r="N23" s="31"/>
      <c r="O23" s="31"/>
      <c r="P23" s="32"/>
    </row>
    <row r="24" spans="1:16" x14ac:dyDescent="0.25">
      <c r="A24" s="31"/>
      <c r="B24" s="32"/>
      <c r="D24" s="32"/>
      <c r="E24" s="33"/>
      <c r="H24" s="31"/>
      <c r="J24" s="33"/>
      <c r="L24" s="31"/>
      <c r="M24" s="31"/>
      <c r="N24" s="31"/>
      <c r="O24" s="31"/>
      <c r="P24" s="32"/>
    </row>
    <row r="25" spans="1:16" x14ac:dyDescent="0.25">
      <c r="A25" s="31"/>
      <c r="B25" s="32"/>
      <c r="D25" s="32"/>
      <c r="E25" s="33"/>
      <c r="H25" s="31"/>
      <c r="J25" s="33"/>
      <c r="L25" s="31"/>
      <c r="M25" s="31"/>
      <c r="N25" s="31"/>
      <c r="O25" s="31"/>
      <c r="P25" s="32"/>
    </row>
    <row r="26" spans="1:16" x14ac:dyDescent="0.25">
      <c r="A26" s="31"/>
      <c r="B26" s="32"/>
      <c r="D26" s="32"/>
      <c r="E26" s="33"/>
      <c r="H26" s="31"/>
      <c r="J26" s="33"/>
      <c r="L26" s="31"/>
      <c r="M26" s="31"/>
      <c r="N26" s="31"/>
      <c r="O26" s="31"/>
      <c r="P26" s="32"/>
    </row>
    <row r="27" spans="1:16" x14ac:dyDescent="0.25">
      <c r="A27" s="31"/>
      <c r="B27" s="32"/>
      <c r="D27" s="32"/>
      <c r="E27" s="33"/>
      <c r="H27" s="31"/>
      <c r="J27" s="33"/>
      <c r="L27" s="31"/>
      <c r="M27" s="31"/>
      <c r="N27" s="31"/>
      <c r="O27" s="31"/>
      <c r="P27" s="32"/>
    </row>
    <row r="28" spans="1:16" x14ac:dyDescent="0.25">
      <c r="A28" s="31"/>
      <c r="B28" s="32"/>
      <c r="D28" s="32"/>
      <c r="E28" s="33"/>
      <c r="H28" s="31"/>
      <c r="J28" s="33"/>
      <c r="L28" s="31"/>
      <c r="M28" s="31"/>
      <c r="N28" s="31"/>
      <c r="O28" s="31"/>
      <c r="P28" s="32"/>
    </row>
    <row r="29" spans="1:16" x14ac:dyDescent="0.25">
      <c r="A29" s="31"/>
      <c r="B29" s="32"/>
      <c r="D29" s="32"/>
      <c r="E29" s="33"/>
      <c r="H29" s="31"/>
      <c r="J29" s="33"/>
      <c r="L29" s="31"/>
      <c r="M29" s="31"/>
      <c r="N29" s="31"/>
      <c r="O29" s="31"/>
      <c r="P29" s="32"/>
    </row>
    <row r="30" spans="1:16" x14ac:dyDescent="0.25">
      <c r="A30" s="31"/>
      <c r="B30" s="32"/>
      <c r="D30" s="32"/>
      <c r="E30" s="33"/>
      <c r="H30" s="31"/>
      <c r="J30" s="33"/>
      <c r="L30" s="31"/>
      <c r="M30" s="31"/>
      <c r="N30" s="31"/>
      <c r="O30" s="31"/>
      <c r="P30" s="32"/>
    </row>
    <row r="31" spans="1:16" x14ac:dyDescent="0.25">
      <c r="A31" s="31"/>
      <c r="B31" s="32"/>
      <c r="D31" s="32"/>
      <c r="E31" s="33"/>
      <c r="H31" s="31"/>
      <c r="J31" s="33"/>
      <c r="L31" s="31"/>
      <c r="M31" s="31"/>
      <c r="N31" s="31"/>
      <c r="O31" s="31"/>
      <c r="P31" s="32"/>
    </row>
    <row r="32" spans="1:16" x14ac:dyDescent="0.25">
      <c r="A32" s="31"/>
      <c r="B32" s="32"/>
      <c r="D32" s="32"/>
      <c r="E32" s="33"/>
      <c r="H32" s="31"/>
      <c r="J32" s="33"/>
      <c r="L32" s="31"/>
      <c r="M32" s="31"/>
      <c r="N32" s="31"/>
      <c r="O32" s="31"/>
      <c r="P32" s="32"/>
    </row>
    <row r="33" spans="1:16" x14ac:dyDescent="0.25">
      <c r="A33" s="31"/>
      <c r="B33" s="32"/>
      <c r="D33" s="32"/>
      <c r="E33" s="33"/>
      <c r="H33" s="31"/>
      <c r="J33" s="33"/>
      <c r="L33" s="31"/>
      <c r="M33" s="31"/>
      <c r="N33" s="31"/>
      <c r="O33" s="31"/>
      <c r="P33" s="32"/>
    </row>
    <row r="34" spans="1:16" ht="18.75" thickBot="1" x14ac:dyDescent="0.3">
      <c r="A34" s="34"/>
      <c r="B34" s="35"/>
      <c r="C34" s="34"/>
      <c r="D34" s="35"/>
      <c r="E34" s="36"/>
      <c r="F34" s="37"/>
      <c r="G34" s="37"/>
      <c r="H34" s="34"/>
      <c r="I34" s="37"/>
      <c r="J34" s="36"/>
      <c r="K34" s="37"/>
      <c r="L34" s="34"/>
      <c r="M34" s="34"/>
      <c r="N34" s="34"/>
      <c r="O34" s="34"/>
      <c r="P34" s="35"/>
    </row>
    <row r="35" spans="1:16" ht="18.75" thickBot="1" x14ac:dyDescent="0.3">
      <c r="D35" s="38" t="s">
        <v>56</v>
      </c>
      <c r="E35" s="39">
        <f>SUM(E4:E34)</f>
        <v>0</v>
      </c>
      <c r="F35" s="39">
        <f t="shared" ref="F35:H35" si="0">SUM(F4:F34)</f>
        <v>0</v>
      </c>
      <c r="G35" s="39">
        <f t="shared" si="0"/>
        <v>0</v>
      </c>
      <c r="H35" s="30">
        <f t="shared" si="0"/>
        <v>0</v>
      </c>
    </row>
  </sheetData>
  <mergeCells count="4">
    <mergeCell ref="E2:H2"/>
    <mergeCell ref="I2:I3"/>
    <mergeCell ref="J2:L2"/>
    <mergeCell ref="M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Opening page</vt:lpstr>
      <vt:lpstr>Examples</vt:lpstr>
      <vt:lpstr>Rights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Lawrence</dc:creator>
  <cp:lastModifiedBy>Tom Lawrence</cp:lastModifiedBy>
  <dcterms:created xsi:type="dcterms:W3CDTF">2024-02-21T15:53:14Z</dcterms:created>
  <dcterms:modified xsi:type="dcterms:W3CDTF">2024-02-23T18:19:38Z</dcterms:modified>
</cp:coreProperties>
</file>